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Matriz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<sst xmlns="http://schemas.openxmlformats.org/spreadsheetml/2006/main" count="33" uniqueCount="27">
  <si>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</si>
  <si>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</si>
  <si>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</si>
  <si>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</si>
  <si>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</si>
  <si>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</si>
  <si>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</si>
  <si>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</si>
  <si>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</si>
  <si>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</si>
  <si>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</si>
  <si>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</si>
  <si>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MATRIZ</t>
  </si>
  <si>
    <t>Relação % entre Valor Base e os outros valores médios</t>
  </si>
  <si>
    <t>PREGÃO PRESENCIAL Nº 013/2009</t>
  </si>
  <si>
    <t>LOTE 1 - Proporcionalidade entre os valores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</si>
  <si>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</si>
  <si>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</si>
  <si>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</si>
  <si>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>* PARA A MATRIZ DO COREN-SP O VALOR BASE MÁXIMO ACEITÁVEL É</t>
  </si>
  <si>
    <t xml:space="preserve">            CONSELHO REGIONAL DE ENFERMAGEM DE SÃO PAULO</t>
  </si>
  <si>
    <t>* Para entender como essa planilha foi elaborada, leia o Anexo II - OBJETO do Pregão Presencial nº 013/2009</t>
  </si>
  <si>
    <t>* LOTE 1 = MATRIZ (SÃO PAULO CAPITAL) E REGIÃO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</si>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</sst>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16</xdr:row>
      <xdr:rowOff>114300</xdr:rowOff>
    </xdr:from>
    <xdr:to>
      <xdr:col>8</xdr:col>
      <xdr:colOff>542925</xdr:colOff>
      <xdr:row>19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0861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266700</xdr:colOff>
      <xdr:row>25</xdr:row>
      <xdr:rowOff>0</xdr:rowOff>
    </xdr:from>
    <xdr:to>
      <xdr:col>9</xdr:col>
      <xdr:colOff>552450</xdr:colOff>
      <xdr:row>41</xdr:row>
      <xdr:rowOff>9525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2100000">
          <a:off x="8001000" y="4714875"/>
          <a:ext cx="2905125" cy="3095625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7">
      <selection activeCell="G21" sqref="G21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4"/>
    </row>
    <row r="2" ht="12.75">
      <c r="A2" s="25"/>
    </row>
    <row r="3" spans="1:2" ht="18">
      <c r="A3" s="25"/>
      <c r="B3" s="14" t="s">
        <v>20</v>
      </c>
    </row>
    <row r="4" ht="12.75">
      <c r="A4" s="25"/>
    </row>
    <row r="5" ht="12.75">
      <c r="A5" s="26"/>
    </row>
    <row r="6" spans="1:7" ht="12.75">
      <c r="A6" s="12"/>
      <c r="F6" s="6"/>
      <c r="G6" s="6"/>
    </row>
    <row r="7" spans="1:7" ht="12.75">
      <c r="A7" s="12"/>
      <c r="F7" s="6"/>
      <c r="G7" s="6"/>
    </row>
    <row r="8" spans="1:7" ht="12.75">
      <c r="A8" s="12"/>
      <c r="F8" s="6"/>
      <c r="G8" s="6"/>
    </row>
    <row r="9" spans="6:7" ht="13.5" thickBot="1">
      <c r="F9" s="6"/>
      <c r="G9" s="6"/>
    </row>
    <row r="10" spans="1:8" ht="20.25">
      <c r="A10" s="1" t="s">
        <v>14</v>
      </c>
      <c r="E10" s="13"/>
      <c r="F10" s="19" t="s">
        <v>12</v>
      </c>
      <c r="G10" s="20"/>
      <c r="H10" s="5"/>
    </row>
    <row r="11" spans="1:8" ht="21" thickBot="1">
      <c r="A11" s="1" t="s">
        <v>15</v>
      </c>
      <c r="E11" s="13"/>
      <c r="F11" s="21"/>
      <c r="G11" s="22"/>
      <c r="H11" s="5"/>
    </row>
    <row r="12" spans="1:7" ht="9" customHeight="1">
      <c r="A12" s="6"/>
      <c r="B12" s="6"/>
      <c r="C12" s="6"/>
      <c r="D12" s="6"/>
      <c r="E12" s="6"/>
      <c r="F12" s="6"/>
      <c r="G12" s="6"/>
    </row>
    <row r="13" spans="1:8" ht="15.75">
      <c r="A13" s="27" t="s">
        <v>13</v>
      </c>
      <c r="B13" s="18" t="s">
        <v>11</v>
      </c>
      <c r="C13" s="18" t="s">
        <v>0</v>
      </c>
      <c r="D13" s="23" t="s">
        <v>1</v>
      </c>
      <c r="E13" s="23"/>
      <c r="F13" s="23"/>
      <c r="G13" s="23"/>
      <c r="H13" s="5"/>
    </row>
    <row r="14" spans="1:8" ht="15.75">
      <c r="A14" s="27"/>
      <c r="B14" s="18"/>
      <c r="C14" s="18"/>
      <c r="D14" s="8" t="s">
        <v>2</v>
      </c>
      <c r="E14" s="8" t="s">
        <v>3</v>
      </c>
      <c r="F14" s="8" t="s">
        <v>4</v>
      </c>
      <c r="G14" s="8" t="s">
        <v>5</v>
      </c>
      <c r="H14" s="5"/>
    </row>
    <row r="15" spans="1:8" ht="15.75">
      <c r="A15" s="27"/>
      <c r="B15" s="23" t="s">
        <v>26</v>
      </c>
      <c r="C15" s="9" t="s">
        <v>6</v>
      </c>
      <c r="D15" s="10">
        <f>2.8*$G$21</f>
        <v>0</v>
      </c>
      <c r="E15" s="10">
        <f>2.59*$G$21</f>
        <v>0</v>
      </c>
      <c r="F15" s="10">
        <f>2.11*$G$21</f>
        <v>0</v>
      </c>
      <c r="G15" s="10">
        <f>1.59*$G$21</f>
        <v>0</v>
      </c>
      <c r="H15" s="5"/>
    </row>
    <row r="16" spans="1:8" ht="15.75">
      <c r="A16" s="27"/>
      <c r="B16" s="23"/>
      <c r="C16" s="9" t="s">
        <v>7</v>
      </c>
      <c r="D16" s="10">
        <f>5.59*$G$21</f>
        <v>0</v>
      </c>
      <c r="E16" s="10">
        <f>4.8*$G$21</f>
        <v>0</v>
      </c>
      <c r="F16" s="10">
        <f>4.24*$G$21</f>
        <v>0</v>
      </c>
      <c r="G16" s="10">
        <f>3.85*$G$21</f>
        <v>0</v>
      </c>
      <c r="H16" s="5"/>
    </row>
    <row r="17" spans="1:8" ht="15.75">
      <c r="A17" s="27"/>
      <c r="B17" s="23" t="s">
        <v>8</v>
      </c>
      <c r="C17" s="9" t="s">
        <v>6</v>
      </c>
      <c r="D17" s="10">
        <f>2.54*$G$21</f>
        <v>0</v>
      </c>
      <c r="E17" s="10">
        <f>2.33*$G$21</f>
        <v>0</v>
      </c>
      <c r="F17" s="10">
        <f>1.83*$G$21</f>
        <v>0</v>
      </c>
      <c r="G17" s="10">
        <f>1.36*$G$21</f>
        <v>0</v>
      </c>
      <c r="H17" s="5"/>
    </row>
    <row r="18" spans="1:8" ht="15.75">
      <c r="A18" s="27"/>
      <c r="B18" s="23"/>
      <c r="C18" s="9" t="s">
        <v>7</v>
      </c>
      <c r="D18" s="10">
        <f>4.78*$G$21</f>
        <v>0</v>
      </c>
      <c r="E18" s="10">
        <f>4.45*$G$21</f>
        <v>0</v>
      </c>
      <c r="F18" s="10">
        <f>4.03*$G$21</f>
        <v>0</v>
      </c>
      <c r="G18" s="10">
        <f>3.61*$G$21</f>
        <v>0</v>
      </c>
      <c r="H18" s="5"/>
    </row>
    <row r="19" spans="1:8" ht="15.75">
      <c r="A19" s="27"/>
      <c r="B19" s="23" t="s">
        <v>9</v>
      </c>
      <c r="C19" s="9" t="s">
        <v>6</v>
      </c>
      <c r="D19" s="10">
        <f>2.28*$G$21</f>
        <v>0</v>
      </c>
      <c r="E19" s="10">
        <f>2.11*$G$21</f>
        <v>0</v>
      </c>
      <c r="F19" s="10">
        <f>1.67*$G$21</f>
        <v>0</v>
      </c>
      <c r="G19" s="10">
        <f>1.14*$G$21</f>
        <v>0</v>
      </c>
      <c r="H19" s="5"/>
    </row>
    <row r="20" spans="1:8" ht="15.75">
      <c r="A20" s="27"/>
      <c r="B20" s="23"/>
      <c r="C20" s="9" t="s">
        <v>7</v>
      </c>
      <c r="D20" s="10">
        <f>4.43*$G$21</f>
        <v>0</v>
      </c>
      <c r="E20" s="10">
        <f>4.19*$G$21</f>
        <v>0</v>
      </c>
      <c r="F20" s="10">
        <f>3.82*$G$21</f>
        <v>0</v>
      </c>
      <c r="G20" s="10">
        <f>3.41*$G$21</f>
        <v>0</v>
      </c>
      <c r="H20" s="5"/>
    </row>
    <row r="21" spans="1:8" ht="15.75">
      <c r="A21" s="27"/>
      <c r="B21" s="23" t="s">
        <v>10</v>
      </c>
      <c r="C21" s="9" t="s">
        <v>6</v>
      </c>
      <c r="D21" s="10">
        <f>2.2*$G$21</f>
        <v>0</v>
      </c>
      <c r="E21" s="10">
        <f>2*$G$21</f>
        <v>0</v>
      </c>
      <c r="F21" s="10">
        <f>1.4*$G$21</f>
        <v>0</v>
      </c>
      <c r="G21" s="11">
        <v>0</v>
      </c>
      <c r="H21" s="5"/>
    </row>
    <row r="22" spans="1:8" ht="15.75">
      <c r="A22" s="27"/>
      <c r="B22" s="23"/>
      <c r="C22" s="9" t="s">
        <v>7</v>
      </c>
      <c r="D22" s="10">
        <f>3.94*$G$21</f>
        <v>0</v>
      </c>
      <c r="E22" s="10">
        <f>3.7*$G$21</f>
        <v>0</v>
      </c>
      <c r="F22" s="10">
        <f>3.38*$G$21</f>
        <v>0</v>
      </c>
      <c r="G22" s="10">
        <f>3.02*$G$21</f>
        <v>0</v>
      </c>
      <c r="H22" s="5"/>
    </row>
    <row r="23" spans="1:7" ht="12.75">
      <c r="A23" s="7"/>
      <c r="B23" s="7"/>
      <c r="C23" s="7"/>
      <c r="D23" s="7"/>
      <c r="E23" s="7"/>
      <c r="F23" s="7"/>
      <c r="G23" s="7"/>
    </row>
    <row r="24" ht="15">
      <c r="A24" s="15" t="s">
        <v>16</v>
      </c>
    </row>
    <row r="25" ht="15">
      <c r="A25" s="15"/>
    </row>
    <row r="26" ht="15">
      <c r="A26" s="15" t="s">
        <v>17</v>
      </c>
    </row>
    <row r="27" ht="15">
      <c r="A27" s="15"/>
    </row>
    <row r="28" ht="15">
      <c r="A28" s="15" t="s">
        <v>23</v>
      </c>
    </row>
    <row r="29" ht="15">
      <c r="A29" s="15"/>
    </row>
    <row r="30" ht="15">
      <c r="A30" s="15" t="s">
        <v>24</v>
      </c>
    </row>
    <row r="31" ht="15">
      <c r="A31" s="15" t="s">
        <v>25</v>
      </c>
    </row>
    <row r="32" ht="15">
      <c r="A32" s="15"/>
    </row>
    <row r="33" ht="15">
      <c r="A33" s="15" t="s">
        <v>18</v>
      </c>
    </row>
    <row r="34" ht="15">
      <c r="A34" s="17"/>
    </row>
    <row r="35" spans="1:5" ht="23.25">
      <c r="A35" s="3" t="s">
        <v>19</v>
      </c>
      <c r="E35" s="4">
        <v>8.2</v>
      </c>
    </row>
    <row r="36" ht="15">
      <c r="A36" s="17"/>
    </row>
    <row r="37" ht="15">
      <c r="A37" s="15" t="s">
        <v>22</v>
      </c>
    </row>
    <row r="38" ht="14.25">
      <c r="A38" s="16"/>
    </row>
    <row r="39" ht="15">
      <c r="A39" s="15" t="s">
        <v>21</v>
      </c>
    </row>
  </sheetData>
  <sheetProtection password="F068" sheet="1" objects="1" scenarios="1" selectLockedCells="1"/>
  <protectedRanges>
    <protectedRange sqref="G21" name="Intervalo1"/>
  </protectedRanges>
  <mergeCells count="10">
    <mergeCell ref="C13:C14"/>
    <mergeCell ref="F10:G11"/>
    <mergeCell ref="D13:G13"/>
    <mergeCell ref="A1:A5"/>
    <mergeCell ref="A13:A22"/>
    <mergeCell ref="B15:B16"/>
    <mergeCell ref="B17:B18"/>
    <mergeCell ref="B19:B20"/>
    <mergeCell ref="B21:B22"/>
    <mergeCell ref="B13:B14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2009-04-17T21:31:59Z</cp:lastPrinted>
  <dcterms:created xsi:type="dcterms:W3CDTF">2009-04-02T16:53:25Z</dcterms:created>
  <dcterms:modified xsi:type="dcterms:W3CDTF">2009-04-22T14:34:22Z</dcterms:modified>
  <cp:category/>
  <cp:version/>
  <cp:contentType/>
  <cp:contentStatus/>
</cp:coreProperties>
</file>